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600" windowHeight="11745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T10"/>
  <c r="V10"/>
  <c r="T11"/>
  <c r="V11"/>
  <c r="T12"/>
  <c r="V12"/>
  <c r="T13"/>
  <c r="V13"/>
  <c r="N14"/>
  <c r="T14"/>
  <c r="V14"/>
  <c r="T15"/>
  <c r="V15"/>
  <c r="T16"/>
  <c r="V16"/>
  <c r="V17"/>
  <c r="V18"/>
  <c r="V19"/>
  <c r="V20"/>
  <c r="V21"/>
  <c r="P22"/>
  <c r="V22"/>
  <c r="N30"/>
  <c r="Q79"/>
</calcChain>
</file>

<file path=xl/sharedStrings.xml><?xml version="1.0" encoding="utf-8"?>
<sst xmlns="http://schemas.openxmlformats.org/spreadsheetml/2006/main" count="101" uniqueCount="77">
  <si>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</si>
  <si>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</si>
  <si>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</si>
  <si>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</si>
  <si>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</si>
  <si>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</si>
  <si>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</si>
  <si>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</si>
  <si>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Poslednji igrac u turniru</t>
  </si>
  <si>
    <t>VREME ZREBA</t>
  </si>
  <si>
    <t>UMESTO</t>
  </si>
  <si>
    <t>LL</t>
  </si>
  <si>
    <t>#</t>
  </si>
  <si>
    <t>NOSIOCI</t>
  </si>
  <si>
    <t>Rang DA</t>
  </si>
  <si>
    <t>Umpire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</si>
  <si>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</si>
  <si>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</si>
  <si>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</si>
  <si>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</si>
  <si>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</si>
  <si>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</si>
  <si>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</si>
  <si>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</si>
  <si>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</si>
  <si>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</si>
  <si>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</si>
  <si>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</si>
  <si>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</si>
  <si>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</si>
  <si>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</si>
  <si>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</si>
  <si>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</si>
  <si>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</si>
  <si>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TK TAZ</t>
  </si>
  <si>
    <t>NIS</t>
  </si>
  <si>
    <t>OP NIŠA DO 14 GODINA</t>
  </si>
  <si>
    <t>20.02.2021</t>
  </si>
  <si>
    <t xml:space="preserve">II </t>
  </si>
  <si>
    <t>TASIC LJUBISA</t>
  </si>
  <si>
    <t xml:space="preserve">ZIKIC </t>
  </si>
  <si>
    <t>ALEKSANDAR</t>
  </si>
  <si>
    <t>STANKOVIC</t>
  </si>
  <si>
    <t>LUKA</t>
  </si>
  <si>
    <t>TAZ</t>
  </si>
  <si>
    <t>DA</t>
  </si>
  <si>
    <t>CVETANOVIC</t>
  </si>
  <si>
    <t>PETAR</t>
  </si>
  <si>
    <t>TOSIC</t>
  </si>
  <si>
    <t>NIKOLA</t>
  </si>
  <si>
    <t>BYE</t>
  </si>
  <si>
    <t>SMC</t>
  </si>
  <si>
    <t>ZIVKOVIC</t>
  </si>
  <si>
    <t>ALEKSOVSKI</t>
  </si>
  <si>
    <t>MAKSIMILIJAN</t>
  </si>
  <si>
    <t>OTK</t>
  </si>
  <si>
    <t>SABANI</t>
  </si>
  <si>
    <t>ALBAN</t>
  </si>
  <si>
    <t>TASKOVIC</t>
  </si>
  <si>
    <t>ANDREJ</t>
  </si>
  <si>
    <t>KOL</t>
  </si>
  <si>
    <t>ILIC</t>
  </si>
  <si>
    <t>ILIJA</t>
  </si>
  <si>
    <t>FOR</t>
  </si>
  <si>
    <t>SRETENOVIC</t>
  </si>
  <si>
    <t>MILOS</t>
  </si>
  <si>
    <t>STOJILJKOVIC</t>
  </si>
  <si>
    <t>PAVLE</t>
  </si>
  <si>
    <t xml:space="preserve">RISTIC </t>
  </si>
  <si>
    <t>OGNJEN</t>
  </si>
  <si>
    <t>SLA</t>
  </si>
  <si>
    <t>01.02.2021</t>
  </si>
  <si>
    <t>ZIKIC A.</t>
  </si>
  <si>
    <t>CVETANOVIC P.</t>
  </si>
  <si>
    <t>TOSIC N.</t>
  </si>
  <si>
    <t>STANKOVIC L.</t>
  </si>
  <si>
    <t>ZIVKOVIC LUKA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</si>
</sst>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workbookViewId="0">
      <selection activeCell="S13" sqref="S13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9" customFormat="1" ht="21.75" customHeight="1">
      <c r="A1" s="144" t="s">
        <v>36</v>
      </c>
      <c r="B1" s="143"/>
      <c r="C1" s="141"/>
      <c r="D1" s="141"/>
      <c r="E1" s="141"/>
      <c r="F1" s="141"/>
      <c r="G1" s="141"/>
      <c r="H1" s="141"/>
      <c r="I1" s="140"/>
      <c r="J1" s="136" t="s">
        <v>33</v>
      </c>
      <c r="K1" s="136"/>
      <c r="L1" s="142"/>
      <c r="M1" s="140"/>
      <c r="N1" s="140" t="s">
        <v>32</v>
      </c>
      <c r="O1" s="140"/>
      <c r="P1" s="141"/>
      <c r="Q1" s="140"/>
    </row>
    <row r="2" spans="1:22" s="133" customFormat="1">
      <c r="A2" s="138" t="str">
        <f>'[1]PODEŠAVANJA-NE BRISATI'!$A$8</f>
        <v>Teniski savez Srbije</v>
      </c>
      <c r="B2" s="138"/>
      <c r="C2" s="138"/>
      <c r="D2" s="138"/>
      <c r="E2" s="138"/>
      <c r="F2" s="137"/>
      <c r="G2" s="135"/>
      <c r="H2" s="135"/>
      <c r="I2" s="134"/>
      <c r="J2" s="136" t="s">
        <v>31</v>
      </c>
      <c r="K2" s="136"/>
      <c r="L2" s="136"/>
      <c r="M2" s="134"/>
      <c r="N2" s="135"/>
      <c r="O2" s="134"/>
      <c r="P2" s="135"/>
      <c r="Q2" s="134"/>
    </row>
    <row r="3" spans="1:22" s="112" customFormat="1" ht="11.25" customHeight="1">
      <c r="A3" s="130" t="s">
        <v>30</v>
      </c>
      <c r="B3" s="130"/>
      <c r="C3" s="130"/>
      <c r="D3" s="130"/>
      <c r="E3" s="130"/>
      <c r="F3" s="130" t="s">
        <v>29</v>
      </c>
      <c r="G3" s="130"/>
      <c r="H3" s="130"/>
      <c r="I3" s="131"/>
      <c r="J3" s="132" t="s">
        <v>28</v>
      </c>
      <c r="K3" s="131"/>
      <c r="L3" s="130" t="s">
        <v>27</v>
      </c>
      <c r="M3" s="131"/>
      <c r="N3" s="130"/>
      <c r="O3" s="131"/>
      <c r="P3" s="130"/>
      <c r="Q3" s="129" t="s">
        <v>26</v>
      </c>
    </row>
    <row r="4" spans="1:22" s="124" customFormat="1" ht="11.25" customHeight="1" thickBot="1">
      <c r="A4" s="148" t="s">
        <v>37</v>
      </c>
      <c r="B4" s="148"/>
      <c r="C4" s="148"/>
      <c r="D4" s="126"/>
      <c r="E4" s="126" t="s">
        <v>35</v>
      </c>
      <c r="F4" s="126"/>
      <c r="G4" s="146" t="s">
        <v>34</v>
      </c>
      <c r="H4" s="126"/>
      <c r="I4" s="127"/>
      <c r="J4" s="128" t="s">
        <v>38</v>
      </c>
      <c r="K4" s="127"/>
      <c r="L4" s="147">
        <v>14</v>
      </c>
      <c r="M4" s="127"/>
      <c r="N4" s="126"/>
      <c r="O4" s="127"/>
      <c r="P4" s="126" t="s">
        <v>39</v>
      </c>
      <c r="Q4" s="125"/>
    </row>
    <row r="5" spans="1:22" s="112" customFormat="1" ht="9">
      <c r="A5" s="37"/>
      <c r="B5" s="121" t="s">
        <v>25</v>
      </c>
      <c r="C5" s="121" t="s">
        <v>24</v>
      </c>
      <c r="D5" s="121" t="s">
        <v>23</v>
      </c>
      <c r="E5" s="123" t="s">
        <v>22</v>
      </c>
      <c r="F5" s="123" t="s">
        <v>21</v>
      </c>
      <c r="G5" s="123"/>
      <c r="H5" s="123" t="s">
        <v>20</v>
      </c>
      <c r="I5" s="123"/>
      <c r="J5" s="121" t="s">
        <v>19</v>
      </c>
      <c r="K5" s="122"/>
      <c r="L5" s="121" t="s">
        <v>18</v>
      </c>
      <c r="M5" s="122"/>
      <c r="N5" s="121" t="s">
        <v>17</v>
      </c>
      <c r="O5" s="122"/>
      <c r="P5" s="121" t="s">
        <v>16</v>
      </c>
      <c r="Q5" s="120"/>
    </row>
    <row r="6" spans="1:22" s="112" customFormat="1" ht="3.75" customHeight="1" thickBot="1">
      <c r="A6" s="119"/>
      <c r="B6" s="114"/>
      <c r="C6" s="118"/>
      <c r="D6" s="114"/>
      <c r="E6" s="116"/>
      <c r="F6" s="116"/>
      <c r="G6" s="117"/>
      <c r="H6" s="116"/>
      <c r="I6" s="115"/>
      <c r="J6" s="114"/>
      <c r="K6" s="115"/>
      <c r="L6" s="114"/>
      <c r="M6" s="115"/>
      <c r="N6" s="114"/>
      <c r="O6" s="115"/>
      <c r="P6" s="114"/>
      <c r="Q6" s="113"/>
    </row>
    <row r="7" spans="1:22" s="62" customFormat="1" ht="10.5" customHeight="1">
      <c r="A7" s="87">
        <v>1</v>
      </c>
      <c r="B7" s="86" t="s">
        <v>45</v>
      </c>
      <c r="C7" s="85">
        <v>6</v>
      </c>
      <c r="D7" s="84">
        <v>1</v>
      </c>
      <c r="E7" s="83" t="s">
        <v>40</v>
      </c>
      <c r="F7" s="83" t="s">
        <v>41</v>
      </c>
      <c r="G7" s="83"/>
      <c r="H7" s="83" t="s">
        <v>44</v>
      </c>
      <c r="I7" s="98"/>
      <c r="J7" s="76"/>
      <c r="K7" s="76"/>
      <c r="L7" s="76"/>
      <c r="M7" s="76"/>
      <c r="N7" s="66"/>
      <c r="O7" s="110"/>
      <c r="P7" s="65"/>
      <c r="Q7" s="64"/>
      <c r="R7" s="63"/>
      <c r="T7" s="111" t="e">
        <f>#REF!</f>
        <v>#REF!</v>
      </c>
      <c r="V7" s="111" t="str">
        <f>F$7&amp;" "&amp;E$7</f>
        <v xml:space="preserve">ALEKSANDAR ZIKIC </v>
      </c>
    </row>
    <row r="8" spans="1:22" s="62" customFormat="1" ht="9.6" customHeight="1">
      <c r="A8" s="96"/>
      <c r="B8" s="95"/>
      <c r="C8" s="94"/>
      <c r="D8" s="93"/>
      <c r="E8" s="91"/>
      <c r="F8" s="91"/>
      <c r="G8" s="92"/>
      <c r="H8" s="91"/>
      <c r="I8" s="90"/>
      <c r="J8" s="89" t="s">
        <v>72</v>
      </c>
      <c r="K8" s="89"/>
      <c r="L8" s="76"/>
      <c r="M8" s="76"/>
      <c r="N8" s="66"/>
      <c r="O8" s="110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2" s="62" customFormat="1" ht="9.6" customHeight="1">
      <c r="A9" s="96">
        <v>2</v>
      </c>
      <c r="B9" s="85"/>
      <c r="C9" s="85"/>
      <c r="D9" s="100"/>
      <c r="E9" s="145" t="s">
        <v>50</v>
      </c>
      <c r="F9" s="99"/>
      <c r="G9" s="99"/>
      <c r="H9" s="99"/>
      <c r="I9" s="106"/>
      <c r="J9" s="76"/>
      <c r="K9" s="105"/>
      <c r="L9" s="76"/>
      <c r="M9" s="76"/>
      <c r="N9" s="66"/>
      <c r="O9" s="110"/>
      <c r="P9" s="65"/>
      <c r="Q9" s="64"/>
      <c r="R9" s="63"/>
      <c r="T9" s="81" t="e">
        <f>#REF!</f>
        <v>#REF!</v>
      </c>
      <c r="V9" s="81" t="str">
        <f>F$11&amp;" "&amp;E$11</f>
        <v>LUKA ZIVKOVIC</v>
      </c>
    </row>
    <row r="10" spans="1:22" s="62" customFormat="1" ht="9.6" customHeight="1">
      <c r="A10" s="96"/>
      <c r="B10" s="94"/>
      <c r="C10" s="94"/>
      <c r="D10" s="93"/>
      <c r="E10" s="91"/>
      <c r="F10" s="91"/>
      <c r="G10" s="92"/>
      <c r="H10" s="91"/>
      <c r="I10" s="77"/>
      <c r="J10" s="103"/>
      <c r="K10" s="102"/>
      <c r="L10" s="89"/>
      <c r="M10" s="108"/>
      <c r="N10" s="75"/>
      <c r="O10" s="75"/>
      <c r="P10" s="65"/>
      <c r="Q10" s="64"/>
      <c r="R10" s="63"/>
      <c r="T10" s="81" t="e">
        <f>#REF!</f>
        <v>#REF!</v>
      </c>
      <c r="U10" s="109"/>
      <c r="V10" s="81" t="str">
        <f>F$13&amp;" "&amp;E$13</f>
        <v>MAKSIMILIJAN ALEKSOVSKI</v>
      </c>
    </row>
    <row r="11" spans="1:22" s="62" customFormat="1" ht="9.6" customHeight="1">
      <c r="A11" s="96">
        <v>3</v>
      </c>
      <c r="B11" s="86" t="s">
        <v>45</v>
      </c>
      <c r="C11" s="85">
        <v>90</v>
      </c>
      <c r="D11" s="100"/>
      <c r="E11" s="99" t="s">
        <v>52</v>
      </c>
      <c r="F11" s="99" t="s">
        <v>43</v>
      </c>
      <c r="G11" s="99"/>
      <c r="H11" s="99" t="s">
        <v>44</v>
      </c>
      <c r="I11" s="98"/>
      <c r="J11" s="76"/>
      <c r="K11" s="97"/>
      <c r="L11" s="76"/>
      <c r="M11" s="104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PETAR CVETANOVIC</v>
      </c>
    </row>
    <row r="12" spans="1:22" s="62" customFormat="1" ht="9.6" customHeight="1">
      <c r="A12" s="96"/>
      <c r="B12" s="95"/>
      <c r="C12" s="94"/>
      <c r="D12" s="93"/>
      <c r="E12" s="91"/>
      <c r="F12" s="91"/>
      <c r="G12" s="92"/>
      <c r="H12" s="91"/>
      <c r="I12" s="90"/>
      <c r="J12" s="89"/>
      <c r="K12" s="88"/>
      <c r="L12" s="76"/>
      <c r="M12" s="104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 BYE</v>
      </c>
    </row>
    <row r="13" spans="1:22" s="62" customFormat="1" ht="9.6" customHeight="1">
      <c r="A13" s="96">
        <v>4</v>
      </c>
      <c r="B13" s="86" t="s">
        <v>45</v>
      </c>
      <c r="C13" s="85"/>
      <c r="D13" s="100"/>
      <c r="E13" s="99" t="s">
        <v>53</v>
      </c>
      <c r="F13" s="99" t="s">
        <v>54</v>
      </c>
      <c r="G13" s="99"/>
      <c r="H13" s="99" t="s">
        <v>55</v>
      </c>
      <c r="I13" s="82"/>
      <c r="J13" s="76"/>
      <c r="K13" s="76"/>
      <c r="L13" s="76"/>
      <c r="M13" s="104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>ALBAN SABANI</v>
      </c>
    </row>
    <row r="14" spans="1:22" s="62" customFormat="1" ht="9.6" customHeight="1">
      <c r="A14" s="96"/>
      <c r="B14" s="95"/>
      <c r="C14" s="94"/>
      <c r="D14" s="93"/>
      <c r="E14" s="91"/>
      <c r="F14" s="91"/>
      <c r="G14" s="92"/>
      <c r="H14" s="91"/>
      <c r="I14" s="77"/>
      <c r="J14" s="76"/>
      <c r="K14" s="76"/>
      <c r="L14" s="103"/>
      <c r="M14" s="102"/>
      <c r="N14" s="89" t="str">
        <f>UPPER(IF(OR(M14="a",M14="as"),L10,IF(OR(M14="b",M14="bs"),L18,)))</f>
        <v/>
      </c>
      <c r="O14" s="108"/>
      <c r="P14" s="65"/>
      <c r="Q14" s="64"/>
      <c r="R14" s="63"/>
      <c r="T14" s="81" t="e">
        <f>#REF!</f>
        <v>#REF!</v>
      </c>
      <c r="V14" s="81" t="str">
        <f>F$21&amp;" "&amp;E$21</f>
        <v>ANDREJ TASKOVIC</v>
      </c>
    </row>
    <row r="15" spans="1:22" s="62" customFormat="1" ht="9.6" customHeight="1">
      <c r="A15" s="87">
        <v>5</v>
      </c>
      <c r="B15" s="86" t="s">
        <v>45</v>
      </c>
      <c r="C15" s="85">
        <v>35</v>
      </c>
      <c r="D15" s="84">
        <v>4</v>
      </c>
      <c r="E15" s="83" t="s">
        <v>46</v>
      </c>
      <c r="F15" s="83" t="s">
        <v>47</v>
      </c>
      <c r="G15" s="83"/>
      <c r="H15" s="83" t="s">
        <v>44</v>
      </c>
      <c r="I15" s="107"/>
      <c r="J15" s="76"/>
      <c r="K15" s="76"/>
      <c r="L15" s="76"/>
      <c r="M15" s="104"/>
      <c r="N15" s="76"/>
      <c r="O15" s="104"/>
      <c r="P15" s="65"/>
      <c r="Q15" s="64"/>
      <c r="R15" s="63"/>
      <c r="T15" s="81" t="e">
        <f>#REF!</f>
        <v>#REF!</v>
      </c>
      <c r="V15" s="81" t="str">
        <f>F$23&amp;" "&amp;E$23</f>
        <v>ILIJA ILIC</v>
      </c>
    </row>
    <row r="16" spans="1:22" s="62" customFormat="1" ht="9.6" customHeight="1" thickBot="1">
      <c r="A16" s="96"/>
      <c r="B16" s="95"/>
      <c r="C16" s="94"/>
      <c r="D16" s="93"/>
      <c r="E16" s="91"/>
      <c r="F16" s="91"/>
      <c r="G16" s="92"/>
      <c r="H16" s="91"/>
      <c r="I16" s="90"/>
      <c r="J16" s="89" t="s">
        <v>73</v>
      </c>
      <c r="K16" s="89"/>
      <c r="L16" s="76"/>
      <c r="M16" s="104"/>
      <c r="N16" s="75"/>
      <c r="O16" s="104"/>
      <c r="P16" s="65"/>
      <c r="Q16" s="64"/>
      <c r="R16" s="63"/>
      <c r="T16" s="80" t="e">
        <f>#REF!</f>
        <v>#REF!</v>
      </c>
      <c r="V16" s="81" t="str">
        <f>F$25&amp;" "&amp;E$25</f>
        <v>MILOS SRETENOVIC</v>
      </c>
    </row>
    <row r="17" spans="1:22" s="62" customFormat="1" ht="9.6" customHeight="1">
      <c r="A17" s="96">
        <v>6</v>
      </c>
      <c r="B17" s="85"/>
      <c r="C17" s="85"/>
      <c r="D17" s="100"/>
      <c r="E17" s="145" t="s">
        <v>50</v>
      </c>
      <c r="F17" s="99"/>
      <c r="G17" s="99"/>
      <c r="H17" s="99"/>
      <c r="I17" s="106"/>
      <c r="J17" s="76"/>
      <c r="K17" s="105"/>
      <c r="L17" s="76"/>
      <c r="M17" s="104"/>
      <c r="N17" s="75"/>
      <c r="O17" s="104"/>
      <c r="P17" s="65"/>
      <c r="Q17" s="64"/>
      <c r="R17" s="63"/>
      <c r="V17" s="81" t="str">
        <f>F$27&amp;" "&amp;E$27</f>
        <v xml:space="preserve"> BYE</v>
      </c>
    </row>
    <row r="18" spans="1:22" s="62" customFormat="1" ht="9.6" customHeight="1">
      <c r="A18" s="96"/>
      <c r="B18" s="95"/>
      <c r="C18" s="94"/>
      <c r="D18" s="93"/>
      <c r="E18" s="91"/>
      <c r="F18" s="91"/>
      <c r="G18" s="92"/>
      <c r="H18" s="91"/>
      <c r="I18" s="77"/>
      <c r="J18" s="103"/>
      <c r="K18" s="102"/>
      <c r="L18" s="89"/>
      <c r="M18" s="101"/>
      <c r="N18" s="75"/>
      <c r="O18" s="104"/>
      <c r="P18" s="65"/>
      <c r="Q18" s="64"/>
      <c r="R18" s="63"/>
      <c r="V18" s="81" t="str">
        <f>F$29&amp;" "&amp;E$29</f>
        <v>NIKOLA TOSIC</v>
      </c>
    </row>
    <row r="19" spans="1:22" s="62" customFormat="1" ht="9.6" customHeight="1">
      <c r="A19" s="96">
        <v>7</v>
      </c>
      <c r="B19" s="85" t="s">
        <v>45</v>
      </c>
      <c r="C19" s="85"/>
      <c r="D19" s="100"/>
      <c r="E19" s="145" t="s">
        <v>56</v>
      </c>
      <c r="F19" s="99" t="s">
        <v>57</v>
      </c>
      <c r="G19" s="99"/>
      <c r="H19" s="99" t="s">
        <v>44</v>
      </c>
      <c r="I19" s="98"/>
      <c r="J19" s="76"/>
      <c r="K19" s="97"/>
      <c r="L19" s="76"/>
      <c r="M19" s="75"/>
      <c r="N19" s="75"/>
      <c r="O19" s="104"/>
      <c r="P19" s="65"/>
      <c r="Q19" s="64"/>
      <c r="R19" s="63"/>
      <c r="V19" s="81" t="str">
        <f>F$31&amp;" "&amp;E$31</f>
        <v>PAVLE STOJILJKOVIC</v>
      </c>
    </row>
    <row r="20" spans="1:22" s="62" customFormat="1" ht="9.6" customHeight="1">
      <c r="A20" s="96"/>
      <c r="B20" s="95"/>
      <c r="C20" s="94"/>
      <c r="D20" s="93"/>
      <c r="E20" s="91"/>
      <c r="F20" s="91"/>
      <c r="G20" s="92"/>
      <c r="H20" s="91"/>
      <c r="I20" s="90"/>
      <c r="J20" s="89"/>
      <c r="K20" s="88"/>
      <c r="L20" s="76"/>
      <c r="M20" s="75"/>
      <c r="N20" s="75"/>
      <c r="O20" s="104"/>
      <c r="P20" s="65"/>
      <c r="Q20" s="64"/>
      <c r="R20" s="63"/>
      <c r="V20" s="81" t="str">
        <f>F$33&amp;" "&amp;E$33</f>
        <v xml:space="preserve">OGNJEN RISTIC </v>
      </c>
    </row>
    <row r="21" spans="1:22" s="62" customFormat="1" ht="9.6" customHeight="1">
      <c r="A21" s="96">
        <v>8</v>
      </c>
      <c r="B21" s="86" t="s">
        <v>45</v>
      </c>
      <c r="C21" s="85">
        <v>45</v>
      </c>
      <c r="D21" s="100"/>
      <c r="E21" s="99" t="s">
        <v>58</v>
      </c>
      <c r="F21" s="99" t="s">
        <v>59</v>
      </c>
      <c r="G21" s="99"/>
      <c r="H21" s="99" t="s">
        <v>60</v>
      </c>
      <c r="I21" s="82"/>
      <c r="J21" s="76"/>
      <c r="K21" s="76"/>
      <c r="L21" s="76"/>
      <c r="M21" s="75"/>
      <c r="N21" s="75"/>
      <c r="O21" s="104"/>
      <c r="P21" s="65"/>
      <c r="Q21" s="64"/>
      <c r="R21" s="63"/>
      <c r="V21" s="81" t="str">
        <f>F$35&amp;" "&amp;E$35</f>
        <v xml:space="preserve"> BYE</v>
      </c>
    </row>
    <row r="22" spans="1:22" s="62" customFormat="1" ht="9.6" customHeight="1">
      <c r="A22" s="96"/>
      <c r="B22" s="94"/>
      <c r="C22" s="94"/>
      <c r="D22" s="93"/>
      <c r="E22" s="91"/>
      <c r="F22" s="91"/>
      <c r="G22" s="92"/>
      <c r="H22" s="91"/>
      <c r="I22" s="77"/>
      <c r="J22" s="76"/>
      <c r="K22" s="76"/>
      <c r="L22" s="76"/>
      <c r="M22" s="75"/>
      <c r="N22" s="103" t="s">
        <v>15</v>
      </c>
      <c r="O22" s="102"/>
      <c r="P22" s="89" t="str">
        <f>UPPER(IF(OR(O22="a",O22="as"),N14,IF(OR(O22="b",O22="bs"),N30,)))</f>
        <v/>
      </c>
      <c r="Q22" s="108"/>
      <c r="R22" s="63"/>
      <c r="V22" s="81" t="str">
        <f>F$37&amp;" "&amp;E$37</f>
        <v>LUKA STANKOVIC</v>
      </c>
    </row>
    <row r="23" spans="1:22" s="62" customFormat="1" ht="9.6" customHeight="1">
      <c r="A23" s="96">
        <v>9</v>
      </c>
      <c r="B23" s="86" t="s">
        <v>45</v>
      </c>
      <c r="C23" s="85">
        <v>65</v>
      </c>
      <c r="D23" s="100"/>
      <c r="E23" s="99" t="s">
        <v>61</v>
      </c>
      <c r="F23" s="99" t="s">
        <v>62</v>
      </c>
      <c r="G23" s="99"/>
      <c r="H23" s="99" t="s">
        <v>63</v>
      </c>
      <c r="I23" s="98"/>
      <c r="J23" s="76"/>
      <c r="K23" s="76"/>
      <c r="L23" s="76"/>
      <c r="M23" s="75"/>
      <c r="N23" s="76"/>
      <c r="O23" s="104"/>
      <c r="P23" s="76"/>
      <c r="Q23" s="75"/>
      <c r="R23" s="63"/>
      <c r="V23" s="81"/>
    </row>
    <row r="24" spans="1:22" s="62" customFormat="1" ht="9.6" customHeight="1">
      <c r="A24" s="96"/>
      <c r="B24" s="94"/>
      <c r="C24" s="94"/>
      <c r="D24" s="93"/>
      <c r="E24" s="91"/>
      <c r="F24" s="91"/>
      <c r="G24" s="92"/>
      <c r="H24" s="91"/>
      <c r="I24" s="90"/>
      <c r="J24" s="89"/>
      <c r="K24" s="89"/>
      <c r="L24" s="76"/>
      <c r="M24" s="75"/>
      <c r="N24" s="75"/>
      <c r="O24" s="104"/>
      <c r="P24" s="65"/>
      <c r="Q24" s="64"/>
      <c r="R24" s="63"/>
      <c r="V24" s="81"/>
    </row>
    <row r="25" spans="1:22" s="62" customFormat="1" ht="9.6" customHeight="1">
      <c r="A25" s="96">
        <v>10</v>
      </c>
      <c r="B25" s="85" t="s">
        <v>45</v>
      </c>
      <c r="C25" s="85">
        <v>58</v>
      </c>
      <c r="D25" s="100"/>
      <c r="E25" s="145" t="s">
        <v>64</v>
      </c>
      <c r="F25" s="99" t="s">
        <v>65</v>
      </c>
      <c r="G25" s="99"/>
      <c r="H25" s="99" t="s">
        <v>60</v>
      </c>
      <c r="I25" s="106"/>
      <c r="J25" s="76"/>
      <c r="K25" s="105"/>
      <c r="L25" s="76"/>
      <c r="M25" s="75"/>
      <c r="N25" s="75"/>
      <c r="O25" s="104"/>
      <c r="P25" s="65"/>
      <c r="Q25" s="64"/>
      <c r="R25" s="63"/>
      <c r="V25" s="81"/>
    </row>
    <row r="26" spans="1:22" s="62" customFormat="1" ht="9.6" customHeight="1">
      <c r="A26" s="96"/>
      <c r="B26" s="95"/>
      <c r="C26" s="94"/>
      <c r="D26" s="93"/>
      <c r="E26" s="91"/>
      <c r="F26" s="91"/>
      <c r="G26" s="92"/>
      <c r="H26" s="91"/>
      <c r="I26" s="77"/>
      <c r="J26" s="103"/>
      <c r="K26" s="102"/>
      <c r="L26" s="89"/>
      <c r="M26" s="108"/>
      <c r="N26" s="75"/>
      <c r="O26" s="104"/>
      <c r="P26" s="65"/>
      <c r="Q26" s="64"/>
      <c r="R26" s="63"/>
      <c r="V26" s="81"/>
    </row>
    <row r="27" spans="1:22" s="62" customFormat="1" ht="9.6" customHeight="1">
      <c r="A27" s="96">
        <v>11</v>
      </c>
      <c r="B27" s="85"/>
      <c r="C27" s="85"/>
      <c r="D27" s="100"/>
      <c r="E27" s="145" t="s">
        <v>50</v>
      </c>
      <c r="F27" s="99"/>
      <c r="G27" s="99"/>
      <c r="H27" s="99"/>
      <c r="I27" s="98"/>
      <c r="J27" s="76"/>
      <c r="K27" s="97"/>
      <c r="L27" s="76"/>
      <c r="M27" s="104"/>
      <c r="N27" s="75"/>
      <c r="O27" s="104"/>
      <c r="P27" s="65"/>
      <c r="Q27" s="64"/>
      <c r="R27" s="63"/>
      <c r="V27" s="81"/>
    </row>
    <row r="28" spans="1:22" s="62" customFormat="1" ht="9.6" customHeight="1">
      <c r="A28" s="87"/>
      <c r="B28" s="95"/>
      <c r="C28" s="94"/>
      <c r="D28" s="93"/>
      <c r="E28" s="91"/>
      <c r="F28" s="91"/>
      <c r="G28" s="92"/>
      <c r="H28" s="91"/>
      <c r="I28" s="90"/>
      <c r="J28" s="89" t="s">
        <v>74</v>
      </c>
      <c r="K28" s="88"/>
      <c r="L28" s="76"/>
      <c r="M28" s="104"/>
      <c r="N28" s="75"/>
      <c r="O28" s="104"/>
      <c r="P28" s="65"/>
      <c r="Q28" s="64"/>
      <c r="R28" s="63"/>
      <c r="V28" s="81"/>
    </row>
    <row r="29" spans="1:22" s="62" customFormat="1" ht="9.6" customHeight="1">
      <c r="A29" s="87">
        <v>12</v>
      </c>
      <c r="B29" s="86" t="s">
        <v>45</v>
      </c>
      <c r="C29" s="85">
        <v>27</v>
      </c>
      <c r="D29" s="84">
        <v>3</v>
      </c>
      <c r="E29" s="83" t="s">
        <v>48</v>
      </c>
      <c r="F29" s="83" t="s">
        <v>49</v>
      </c>
      <c r="G29" s="83"/>
      <c r="H29" s="83" t="s">
        <v>51</v>
      </c>
      <c r="I29" s="82"/>
      <c r="J29" s="76"/>
      <c r="K29" s="76"/>
      <c r="L29" s="76"/>
      <c r="M29" s="104"/>
      <c r="N29" s="75"/>
      <c r="O29" s="104"/>
      <c r="P29" s="65"/>
      <c r="Q29" s="64"/>
      <c r="R29" s="63"/>
      <c r="V29" s="81"/>
    </row>
    <row r="30" spans="1:22" s="62" customFormat="1" ht="9.6" customHeight="1">
      <c r="A30" s="96"/>
      <c r="B30" s="95"/>
      <c r="C30" s="94"/>
      <c r="D30" s="93"/>
      <c r="E30" s="91"/>
      <c r="F30" s="91"/>
      <c r="G30" s="92"/>
      <c r="H30" s="91"/>
      <c r="I30" s="77"/>
      <c r="J30" s="76"/>
      <c r="K30" s="76"/>
      <c r="L30" s="103"/>
      <c r="M30" s="102"/>
      <c r="N30" s="89" t="str">
        <f>UPPER(IF(OR(M30="a",M30="as"),L26,IF(OR(M30="b",M30="bs"),L34,)))</f>
        <v/>
      </c>
      <c r="O30" s="101"/>
      <c r="P30" s="65"/>
      <c r="Q30" s="64"/>
      <c r="R30" s="63"/>
      <c r="V30" s="81"/>
    </row>
    <row r="31" spans="1:22" s="62" customFormat="1" ht="9.6" customHeight="1">
      <c r="A31" s="96">
        <v>13</v>
      </c>
      <c r="B31" s="86" t="s">
        <v>45</v>
      </c>
      <c r="C31" s="85"/>
      <c r="D31" s="100"/>
      <c r="E31" s="99" t="s">
        <v>66</v>
      </c>
      <c r="F31" s="99" t="s">
        <v>67</v>
      </c>
      <c r="G31" s="99"/>
      <c r="H31" s="99" t="s">
        <v>51</v>
      </c>
      <c r="I31" s="107"/>
      <c r="J31" s="76"/>
      <c r="K31" s="76"/>
      <c r="L31" s="76"/>
      <c r="M31" s="104"/>
      <c r="N31" s="76"/>
      <c r="O31" s="75"/>
      <c r="P31" s="65"/>
      <c r="Q31" s="64"/>
      <c r="R31" s="63"/>
      <c r="V31" s="81"/>
    </row>
    <row r="32" spans="1:22" s="62" customFormat="1" ht="9.6" customHeight="1">
      <c r="A32" s="96"/>
      <c r="B32" s="95"/>
      <c r="C32" s="94"/>
      <c r="D32" s="93"/>
      <c r="E32" s="91"/>
      <c r="F32" s="91"/>
      <c r="G32" s="92"/>
      <c r="H32" s="91"/>
      <c r="I32" s="90"/>
      <c r="J32" s="89"/>
      <c r="K32" s="89"/>
      <c r="L32" s="76"/>
      <c r="M32" s="104"/>
      <c r="N32" s="75"/>
      <c r="O32" s="75"/>
      <c r="P32" s="65"/>
      <c r="Q32" s="64"/>
      <c r="R32" s="63"/>
      <c r="V32" s="81"/>
    </row>
    <row r="33" spans="1:22" s="62" customFormat="1" ht="9.6" customHeight="1">
      <c r="A33" s="96">
        <v>14</v>
      </c>
      <c r="B33" s="86" t="s">
        <v>45</v>
      </c>
      <c r="C33" s="85">
        <v>75</v>
      </c>
      <c r="D33" s="100"/>
      <c r="E33" s="145" t="s">
        <v>68</v>
      </c>
      <c r="F33" s="99" t="s">
        <v>69</v>
      </c>
      <c r="G33" s="99"/>
      <c r="H33" s="99" t="s">
        <v>70</v>
      </c>
      <c r="I33" s="106"/>
      <c r="J33" s="76"/>
      <c r="K33" s="105"/>
      <c r="L33" s="76"/>
      <c r="M33" s="104"/>
      <c r="N33" s="75"/>
      <c r="O33" s="75"/>
      <c r="P33" s="65"/>
      <c r="Q33" s="64"/>
      <c r="R33" s="63"/>
      <c r="V33" s="81"/>
    </row>
    <row r="34" spans="1:22" s="62" customFormat="1" ht="9.6" customHeight="1">
      <c r="A34" s="96"/>
      <c r="B34" s="95"/>
      <c r="C34" s="94"/>
      <c r="D34" s="93"/>
      <c r="E34" s="91"/>
      <c r="F34" s="91"/>
      <c r="G34" s="92"/>
      <c r="H34" s="91"/>
      <c r="I34" s="77"/>
      <c r="J34" s="103"/>
      <c r="K34" s="102"/>
      <c r="L34" s="89"/>
      <c r="M34" s="101"/>
      <c r="N34" s="75"/>
      <c r="O34" s="75"/>
      <c r="P34" s="65"/>
      <c r="Q34" s="64"/>
      <c r="R34" s="63"/>
      <c r="V34" s="81"/>
    </row>
    <row r="35" spans="1:22" s="62" customFormat="1" ht="9.6" customHeight="1">
      <c r="A35" s="96">
        <v>15</v>
      </c>
      <c r="B35" s="85"/>
      <c r="C35" s="85"/>
      <c r="D35" s="100"/>
      <c r="E35" s="145" t="s">
        <v>50</v>
      </c>
      <c r="F35" s="99"/>
      <c r="G35" s="99"/>
      <c r="H35" s="99"/>
      <c r="I35" s="98"/>
      <c r="J35" s="76"/>
      <c r="K35" s="97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6"/>
      <c r="B36" s="95"/>
      <c r="C36" s="94"/>
      <c r="D36" s="93"/>
      <c r="E36" s="91"/>
      <c r="F36" s="91"/>
      <c r="G36" s="92"/>
      <c r="H36" s="91"/>
      <c r="I36" s="90"/>
      <c r="J36" s="89" t="s">
        <v>75</v>
      </c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 t="s">
        <v>45</v>
      </c>
      <c r="C37" s="85">
        <v>23</v>
      </c>
      <c r="D37" s="84">
        <v>2</v>
      </c>
      <c r="E37" s="83" t="s">
        <v>42</v>
      </c>
      <c r="F37" s="83" t="s">
        <v>43</v>
      </c>
      <c r="G37" s="83"/>
      <c r="H37" s="83" t="s">
        <v>44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14</v>
      </c>
      <c r="B71" s="53"/>
      <c r="C71" s="52" t="s">
        <v>71</v>
      </c>
      <c r="D71" s="49" t="s">
        <v>12</v>
      </c>
      <c r="E71" s="47" t="s">
        <v>13</v>
      </c>
      <c r="F71" s="49"/>
      <c r="G71" s="51"/>
      <c r="H71" s="50"/>
      <c r="I71" s="49" t="s">
        <v>12</v>
      </c>
      <c r="J71" s="47" t="s">
        <v>11</v>
      </c>
      <c r="K71" s="48"/>
      <c r="L71" s="47" t="s">
        <v>10</v>
      </c>
      <c r="M71" s="46"/>
      <c r="N71" s="45" t="s">
        <v>9</v>
      </c>
      <c r="O71" s="45"/>
      <c r="P71" s="44"/>
      <c r="Q71" s="43"/>
    </row>
    <row r="72" spans="1:18" s="3" customFormat="1" ht="9" customHeight="1">
      <c r="A72" s="24" t="s">
        <v>3</v>
      </c>
      <c r="B72" s="16"/>
      <c r="C72" s="28"/>
      <c r="D72" s="35">
        <v>1</v>
      </c>
      <c r="E72" s="34"/>
      <c r="F72" s="34"/>
      <c r="G72" s="33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42">
        <v>6</v>
      </c>
      <c r="D73" s="35">
        <v>2</v>
      </c>
      <c r="E73" s="34"/>
      <c r="F73" s="34"/>
      <c r="G73" s="33"/>
      <c r="H73" s="19"/>
      <c r="I73" s="18"/>
      <c r="J73" s="16"/>
      <c r="K73" s="17"/>
      <c r="L73" s="16"/>
      <c r="M73" s="15"/>
      <c r="N73" s="41" t="s">
        <v>76</v>
      </c>
      <c r="O73" s="40"/>
      <c r="P73" s="40"/>
      <c r="Q73" s="7"/>
    </row>
    <row r="74" spans="1:18" s="3" customFormat="1" ht="9" customHeight="1">
      <c r="A74" s="14" t="s">
        <v>6</v>
      </c>
      <c r="B74" s="5"/>
      <c r="C74" s="39">
        <v>90</v>
      </c>
      <c r="D74" s="35">
        <v>3</v>
      </c>
      <c r="E74" s="34"/>
      <c r="F74" s="34"/>
      <c r="G74" s="33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/>
      <c r="F75" s="34"/>
      <c r="G75" s="33"/>
      <c r="H75" s="19"/>
      <c r="I75" s="18"/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>
        <v>6</v>
      </c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>
        <v>35</v>
      </c>
      <c r="D79" s="12"/>
      <c r="E79" s="10"/>
      <c r="F79" s="11"/>
      <c r="G79" s="10"/>
      <c r="H79" s="9"/>
      <c r="I79" s="8"/>
      <c r="J79" s="5"/>
      <c r="K79" s="6"/>
      <c r="L79" s="5"/>
      <c r="M79" s="7"/>
      <c r="N79" s="5" t="s">
        <v>39</v>
      </c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48 J58 H68 H56 J66 H64 J10 L46 L14 J18 J26 J34 L30 L62 H44 J42 H52 N22">
    <cfRule type="expression" dxfId="27" priority="26" stopIfTrue="1">
      <formula>AND($N$1="CU",H10="Umpire")</formula>
    </cfRule>
    <cfRule type="expression" dxfId="26" priority="27" stopIfTrue="1">
      <formula>AND($N$1="CU",H10&lt;&gt;"Umpire",I10&lt;&gt;"")</formula>
    </cfRule>
    <cfRule type="expression" dxfId="25" priority="28" stopIfTrue="1">
      <formula>AND($N$1="CU",H10&lt;&gt;"Umpire")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5 B57 B59 B61 B63 B65 B67 B69 B39 B41 B43 B45 B47 B49 B51 B53 B8:B10 B12 B14 B16:B20 B22 B24:B28 B30 B32 B34:B36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7:E37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5 D31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7">
    <cfRule type="cellIs" dxfId="11" priority="12" stopIfTrue="1" operator="equal">
      <formula>"Bye"</formula>
    </cfRule>
  </conditionalFormatting>
  <conditionalFormatting sqref="E17">
    <cfRule type="cellIs" dxfId="10" priority="11" stopIfTrue="1" operator="equal">
      <formula>"Bye"</formula>
    </cfRule>
  </conditionalFormatting>
  <conditionalFormatting sqref="E19">
    <cfRule type="cellIs" dxfId="9" priority="10" stopIfTrue="1" operator="equal">
      <formula>"Bye"</formula>
    </cfRule>
  </conditionalFormatting>
  <conditionalFormatting sqref="E19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2021-01-29T15:37:58Z</dcterms:created>
  <dcterms:modified xsi:type="dcterms:W3CDTF">2021-02-19T12:25:53Z</dcterms:modified>
</cp:coreProperties>
</file>